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<sst xmlns="http://schemas.openxmlformats.org/spreadsheetml/2006/main" count="117" uniqueCount="50">
  <si>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</si>
  <si>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</si>
  <si>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</si>
  <si>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</si>
  <si>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</si>
  <si>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</si>
  <si>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</si>
  <si>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</si>
  <si>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</si>
  <si>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</si>
  <si>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</si>
  <si>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</si>
  <si>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</si>
  <si>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</si>
  <si>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</si>
  <si>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</si>
  <si>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</si>
  <si>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</si>
  <si>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</si>
  <si>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</si>
  <si>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</si>
  <si>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</si>
  <si>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</si>
  <si>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</si>
  <si>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</si>
  <si>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</si>
  <si>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</si>
  <si>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</si>
  <si>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</si>
  <si>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</si>
  <si>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</si>
  <si>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</si>
  <si>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</si>
  <si>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</si>
  <si>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</si>
  <si>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</si>
  <si>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</si>
  <si>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</si>
  <si>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</si>
  <si>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</si>
  <si>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</si>
  <si>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</si>
  <si>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</si>
  <si>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</si>
  <si>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</si>
  <si>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</si>
  <si>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</si>
  <si>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</si>
  <si>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</si>
  <si>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February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</si>
</sst>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569385</c:v>
                </c:pt>
                <c:pt idx="1">
                  <c:v>93409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662794</c:v>
                </c:pt>
                <c:pt idx="1">
                  <c:v>4289</c:v>
                </c:pt>
                <c:pt idx="2">
                  <c:v>409</c:v>
                </c:pt>
                <c:pt idx="3">
                  <c:v>4193</c:v>
                </c:pt>
                <c:pt idx="4">
                  <c:v>340579</c:v>
                </c:pt>
                <c:pt idx="5">
                  <c:v>1724</c:v>
                </c:pt>
                <c:pt idx="6">
                  <c:v>6392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172954805540</c:v>
                </c:pt>
                <c:pt idx="1">
                  <c:v>3948747847</c:v>
                </c:pt>
                <c:pt idx="2">
                  <c:v>784641657</c:v>
                </c:pt>
                <c:pt idx="3">
                  <c:v>5115856000</c:v>
                </c:pt>
                <c:pt idx="4">
                  <c:v>432519907238</c:v>
                </c:pt>
                <c:pt idx="5">
                  <c:v>18956122000</c:v>
                </c:pt>
                <c:pt idx="6">
                  <c:v>8811199819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145544523268</c:v>
                </c:pt>
                <c:pt idx="1">
                  <c:v>27410282272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260948.05556477577</c:v>
                </c:pt>
                <c:pt idx="1">
                  <c:v>219173.27076811326</c:v>
                </c:pt>
                <c:pt idx="2">
                  <c:v>278424.1978228212</c:v>
                </c:pt>
                <c:pt idx="3">
                  <c:v>215010.30710860918</c:v>
                </c:pt>
                <c:pt idx="4">
                  <c:v>472605.0181069029</c:v>
                </c:pt>
              </c:numCache>
            </c:numRef>
          </c:val>
        </c:ser>
        <c:axId val="57484975"/>
        <c:axId val="47602728"/>
      </c:barChart>
      <c:catAx>
        <c:axId val="57484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602728"/>
        <c:crosses val="autoZero"/>
        <c:auto val="1"/>
        <c:lblOffset val="100"/>
        <c:noMultiLvlLbl val="0"/>
      </c:catAx>
      <c:valAx>
        <c:axId val="47602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484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10995430.394431554</c:v>
                </c:pt>
                <c:pt idx="1">
                  <c:v>14604000</c:v>
                </c:pt>
                <c:pt idx="2">
                  <c:v>10963757.753071971</c:v>
                </c:pt>
                <c:pt idx="3">
                  <c:v>11080375.384615384</c:v>
                </c:pt>
                <c:pt idx="4">
                  <c:v>10593090.464547677</c:v>
                </c:pt>
              </c:numCache>
            </c:numRef>
          </c:val>
        </c:ser>
        <c:axId val="25771369"/>
        <c:axId val="30615730"/>
      </c:barChart>
      <c:catAx>
        <c:axId val="25771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615730"/>
        <c:crosses val="autoZero"/>
        <c:auto val="1"/>
        <c:lblOffset val="100"/>
        <c:noMultiLvlLbl val="0"/>
      </c:catAx>
      <c:valAx>
        <c:axId val="30615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771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920668.6516670552</c:v>
                </c:pt>
                <c:pt idx="1">
                  <c:v>769202.9234411997</c:v>
                </c:pt>
                <c:pt idx="2">
                  <c:v>984171.9864328259</c:v>
                </c:pt>
                <c:pt idx="3">
                  <c:v>947625.5388480866</c:v>
                </c:pt>
                <c:pt idx="4">
                  <c:v>1201518.3310344827</c:v>
                </c:pt>
              </c:numCache>
            </c:numRef>
          </c:val>
        </c:ser>
        <c:axId val="7106115"/>
        <c:axId val="63955036"/>
      </c:barChart>
      <c:catAx>
        <c:axId val="7106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955036"/>
        <c:crosses val="autoZero"/>
        <c:auto val="1"/>
        <c:lblOffset val="100"/>
        <c:noMultiLvlLbl val="0"/>
      </c:catAx>
      <c:valAx>
        <c:axId val="63955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106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1918439.259168704</c:v>
                </c:pt>
                <c:pt idx="1">
                  <c:v>437765.306122449</c:v>
                </c:pt>
                <c:pt idx="2">
                  <c:v>2385018.189710611</c:v>
                </c:pt>
                <c:pt idx="3">
                  <c:v>2395359.75</c:v>
                </c:pt>
                <c:pt idx="4">
                  <c:v>2340847.4576271186</c:v>
                </c:pt>
              </c:numCache>
            </c:numRef>
          </c:val>
        </c:ser>
        <c:axId val="38724413"/>
        <c:axId val="12975398"/>
      </c:barChart>
      <c:catAx>
        <c:axId val="38724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975398"/>
        <c:crosses val="autoZero"/>
        <c:auto val="1"/>
        <c:lblOffset val="100"/>
        <c:noMultiLvlLbl val="0"/>
      </c:catAx>
      <c:valAx>
        <c:axId val="1297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724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1220094.443119485</c:v>
                </c:pt>
                <c:pt idx="1">
                  <c:v>934858.5322723254</c:v>
                </c:pt>
                <c:pt idx="2">
                  <c:v>1325451.0124101895</c:v>
                </c:pt>
                <c:pt idx="3">
                  <c:v>1613257.2748267897</c:v>
                </c:pt>
                <c:pt idx="4">
                  <c:v>630801.5607580825</c:v>
                </c:pt>
              </c:numCache>
            </c:numRef>
          </c:val>
        </c:ser>
        <c:axId val="49669719"/>
        <c:axId val="44374288"/>
      </c:barChart>
      <c:catAx>
        <c:axId val="4966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374288"/>
        <c:crosses val="autoZero"/>
        <c:auto val="1"/>
        <c:lblOffset val="100"/>
        <c:noMultiLvlLbl val="0"/>
      </c:catAx>
      <c:valAx>
        <c:axId val="4437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669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1269954.7160511953</c:v>
                </c:pt>
                <c:pt idx="1">
                  <c:v>828792.6988206134</c:v>
                </c:pt>
                <c:pt idx="2">
                  <c:v>1391210.6522116705</c:v>
                </c:pt>
                <c:pt idx="3">
                  <c:v>1998473.455653951</c:v>
                </c:pt>
                <c:pt idx="4">
                  <c:v>1092515.1195615148</c:v>
                </c:pt>
              </c:numCache>
            </c:numRef>
          </c:val>
        </c:ser>
        <c:axId val="63824273"/>
        <c:axId val="37547546"/>
      </c:barChart>
      <c:catAx>
        <c:axId val="63824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547546"/>
        <c:crosses val="autoZero"/>
        <c:auto val="1"/>
        <c:lblOffset val="100"/>
        <c:noMultiLvlLbl val="0"/>
      </c:catAx>
      <c:valAx>
        <c:axId val="37547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824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95168</c:v>
                </c:pt>
                <c:pt idx="1">
                  <c:v>1114</c:v>
                </c:pt>
                <c:pt idx="2">
                  <c:v>154</c:v>
                </c:pt>
                <c:pt idx="3">
                  <c:v>305</c:v>
                </c:pt>
                <c:pt idx="4">
                  <c:v>10920</c:v>
                </c:pt>
                <c:pt idx="5">
                  <c:v>923</c:v>
                </c:pt>
                <c:pt idx="6">
                  <c:v>731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f130f814-74ba-4a0e-9633-44cc967fb38d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$172.95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4a735480-f4d1-429b-8c19-3b7a56f91609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662,794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0.653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3144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bbe57d5-87c8-45bc-a374-53bb7df9b907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1,020,380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a06b373b-3df4-4659-86e4-f5c4f4f1547c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$643,091,280,101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89ea8af5-3a23-48b3-817f-9c71d6ce6e2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109,315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569385</v>
      </c>
      <c r="C6" s="7">
        <f>B6/B$9</f>
        <v>0.8590678249953982</v>
      </c>
      <c r="D6" s="14">
        <v>145544523268</v>
      </c>
      <c r="E6" s="7">
        <f>D6/D$9</f>
        <v>0.8415176601400607</v>
      </c>
    </row>
    <row r="7" spans="1:5" ht="12.75">
      <c r="A7" s="1" t="s">
        <v>30</v>
      </c>
      <c r="B7" s="6">
        <v>93409</v>
      </c>
      <c r="C7" s="7">
        <f>B7/B$9</f>
        <v>0.14093217500460173</v>
      </c>
      <c r="D7" s="14">
        <v>27410282272</v>
      </c>
      <c r="E7" s="7">
        <f>D7/D$9</f>
        <v>0.15848233985993934</v>
      </c>
    </row>
    <row r="9" spans="1:7" ht="12.75">
      <c r="A9" s="9" t="s">
        <v>12</v>
      </c>
      <c r="B9" s="10">
        <f>SUM(B6:B7)</f>
        <v>662794</v>
      </c>
      <c r="C9" s="29">
        <f>SUM(C6:C7)</f>
        <v>1</v>
      </c>
      <c r="D9" s="15">
        <f>SUM(D6:D7)</f>
        <v>172954805540</v>
      </c>
      <c r="E9" s="29">
        <f>SUM(E6:E7)</f>
        <v>1</v>
      </c>
      <c r="G9" s="54">
        <f>+D9/1000000000</f>
        <v>172.95480554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95168</v>
      </c>
      <c r="C5" s="7">
        <f>B5/B$13</f>
        <v>0.8705850066322097</v>
      </c>
      <c r="D5" s="6">
        <v>662794</v>
      </c>
      <c r="E5" s="7">
        <f>D5/D$13</f>
        <v>0.6495560477469178</v>
      </c>
      <c r="F5" s="14">
        <v>172954805540</v>
      </c>
      <c r="G5" s="7">
        <f>F5/F$13</f>
        <v>0.2689428560014634</v>
      </c>
      <c r="H5" s="14">
        <f>IF(D5=0,"-",+F5/D5)</f>
        <v>260948.05556477577</v>
      </c>
      <c r="I5" s="25"/>
    </row>
    <row r="6" spans="1:8" ht="12.75">
      <c r="A6" s="51" t="s">
        <v>6</v>
      </c>
      <c r="B6" s="6">
        <v>1114</v>
      </c>
      <c r="C6" s="7">
        <f aca="true" t="shared" si="0" ref="C6:C11">B6/B$13</f>
        <v>0.010190733202213786</v>
      </c>
      <c r="D6" s="6">
        <v>4289</v>
      </c>
      <c r="E6" s="7">
        <f aca="true" t="shared" si="1" ref="E6:E11">D6/D$13</f>
        <v>0.004203336012073933</v>
      </c>
      <c r="F6" s="14">
        <v>3948747847</v>
      </c>
      <c r="G6" s="7">
        <f aca="true" t="shared" si="2" ref="G6:G11">F6/F$13</f>
        <v>0.006140260285258157</v>
      </c>
      <c r="H6" s="14">
        <f aca="true" t="shared" si="3" ref="H6:H11">IF(D6=0,"-",+F6/D6)</f>
        <v>920668.6516670552</v>
      </c>
    </row>
    <row r="7" spans="1:8" ht="12.75">
      <c r="A7" s="51" t="s">
        <v>7</v>
      </c>
      <c r="B7" s="6">
        <v>154</v>
      </c>
      <c r="C7" s="7">
        <f t="shared" si="0"/>
        <v>0.0014087728125142935</v>
      </c>
      <c r="D7" s="6">
        <v>409</v>
      </c>
      <c r="E7" s="7">
        <f t="shared" si="1"/>
        <v>0.0004008310629373371</v>
      </c>
      <c r="F7" s="14">
        <v>784641657</v>
      </c>
      <c r="G7" s="7">
        <f t="shared" si="2"/>
        <v>0.0012201093083967318</v>
      </c>
      <c r="H7" s="14">
        <f t="shared" si="3"/>
        <v>1918439.259168704</v>
      </c>
    </row>
    <row r="8" spans="1:8" ht="12.75">
      <c r="A8" s="51" t="s">
        <v>8</v>
      </c>
      <c r="B8" s="6">
        <v>305</v>
      </c>
      <c r="C8" s="7">
        <f t="shared" si="0"/>
        <v>0.0027901019988107764</v>
      </c>
      <c r="D8" s="6">
        <v>4193</v>
      </c>
      <c r="E8" s="7">
        <f t="shared" si="1"/>
        <v>0.004109253415394265</v>
      </c>
      <c r="F8" s="14">
        <v>5115856000</v>
      </c>
      <c r="G8" s="7">
        <f t="shared" si="2"/>
        <v>0.007955100867168554</v>
      </c>
      <c r="H8" s="14">
        <f t="shared" si="3"/>
        <v>1220094.443119485</v>
      </c>
    </row>
    <row r="9" spans="1:8" ht="12.75">
      <c r="A9" s="51" t="s">
        <v>9</v>
      </c>
      <c r="B9" s="6">
        <v>10920</v>
      </c>
      <c r="C9" s="7">
        <f t="shared" si="0"/>
        <v>0.09989479943283172</v>
      </c>
      <c r="D9" s="6">
        <v>340579</v>
      </c>
      <c r="E9" s="7">
        <f t="shared" si="1"/>
        <v>0.33377663223504966</v>
      </c>
      <c r="F9" s="14">
        <v>432519907238</v>
      </c>
      <c r="G9" s="7">
        <f t="shared" si="2"/>
        <v>0.6725637877877477</v>
      </c>
      <c r="H9" s="14">
        <f t="shared" si="3"/>
        <v>1269954.7160511953</v>
      </c>
    </row>
    <row r="10" spans="1:8" ht="12.75">
      <c r="A10" s="51" t="s">
        <v>10</v>
      </c>
      <c r="B10" s="6">
        <v>923</v>
      </c>
      <c r="C10" s="7">
        <f t="shared" si="0"/>
        <v>0.008443488999679824</v>
      </c>
      <c r="D10" s="6">
        <v>1724</v>
      </c>
      <c r="E10" s="7">
        <f t="shared" si="1"/>
        <v>0.0016895666320390443</v>
      </c>
      <c r="F10" s="14">
        <v>18956122000</v>
      </c>
      <c r="G10" s="7">
        <f t="shared" si="2"/>
        <v>0.029476565126217956</v>
      </c>
      <c r="H10" s="14">
        <f t="shared" si="3"/>
        <v>10995430.394431554</v>
      </c>
    </row>
    <row r="11" spans="1:8" ht="12.75">
      <c r="A11" s="51" t="s">
        <v>11</v>
      </c>
      <c r="B11" s="6">
        <v>731</v>
      </c>
      <c r="C11" s="7">
        <f t="shared" si="0"/>
        <v>0.006687096921739926</v>
      </c>
      <c r="D11" s="6">
        <v>6392</v>
      </c>
      <c r="E11" s="7">
        <f t="shared" si="1"/>
        <v>0.006264332895587918</v>
      </c>
      <c r="F11" s="14">
        <v>8811199819</v>
      </c>
      <c r="G11" s="7">
        <f t="shared" si="2"/>
        <v>0.013701320623747482</v>
      </c>
      <c r="H11" s="14">
        <f t="shared" si="3"/>
        <v>1378473.0630475595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109315</v>
      </c>
      <c r="C13" s="11">
        <f t="shared" si="4"/>
        <v>1</v>
      </c>
      <c r="D13" s="10">
        <f t="shared" si="4"/>
        <v>1020380</v>
      </c>
      <c r="E13" s="12">
        <f t="shared" si="4"/>
        <v>0.9999999999999998</v>
      </c>
      <c r="F13" s="15">
        <f t="shared" si="4"/>
        <v>643091280101</v>
      </c>
      <c r="G13" s="12">
        <f t="shared" si="4"/>
        <v>1</v>
      </c>
      <c r="H13" s="15">
        <f>F13/D13</f>
        <v>630246.849312021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51908</v>
      </c>
      <c r="C16" s="7">
        <f aca="true" t="shared" si="5" ref="C16:C22">B16/B$24</f>
        <v>0.8951661579319503</v>
      </c>
      <c r="D16" s="6">
        <v>195492</v>
      </c>
      <c r="E16" s="7">
        <f aca="true" t="shared" si="6" ref="E16:E22">D16/D$24</f>
        <v>0.7176915452109108</v>
      </c>
      <c r="F16" s="20">
        <v>42846621049</v>
      </c>
      <c r="G16" s="7">
        <f aca="true" t="shared" si="7" ref="G16:G22">F16/F$24</f>
        <v>0.4005889212425479</v>
      </c>
      <c r="H16" s="20">
        <f aca="true" t="shared" si="8" ref="H16:H22">IF(D16=0,"-",+F16/D16)</f>
        <v>219173.27076811326</v>
      </c>
      <c r="J16" s="8"/>
      <c r="M16" s="1"/>
      <c r="N16" s="1"/>
    </row>
    <row r="17" spans="1:14" ht="12.75">
      <c r="A17" s="1" t="s">
        <v>6</v>
      </c>
      <c r="B17" s="6">
        <v>443</v>
      </c>
      <c r="C17" s="7">
        <f t="shared" si="5"/>
        <v>0.00763964336834118</v>
      </c>
      <c r="D17" s="6">
        <v>1267</v>
      </c>
      <c r="E17" s="7">
        <f t="shared" si="6"/>
        <v>0.004651418921399464</v>
      </c>
      <c r="F17" s="20">
        <v>974580104</v>
      </c>
      <c r="G17" s="7">
        <f t="shared" si="7"/>
        <v>0.00911171016448033</v>
      </c>
      <c r="H17" s="20">
        <f t="shared" si="8"/>
        <v>769202.9234411997</v>
      </c>
      <c r="J17" s="8"/>
      <c r="M17" s="1"/>
      <c r="N17" s="1"/>
    </row>
    <row r="18" spans="1:14" ht="12.75">
      <c r="A18" s="1" t="s">
        <v>7</v>
      </c>
      <c r="B18" s="6">
        <v>47</v>
      </c>
      <c r="C18" s="7">
        <f t="shared" si="5"/>
        <v>0.0008105264973183644</v>
      </c>
      <c r="D18" s="6">
        <v>98</v>
      </c>
      <c r="E18" s="7">
        <f t="shared" si="6"/>
        <v>0.0003597782591137707</v>
      </c>
      <c r="F18" s="20">
        <v>42901000</v>
      </c>
      <c r="G18" s="7">
        <f t="shared" si="7"/>
        <v>0.00040109733018556536</v>
      </c>
      <c r="H18" s="20">
        <f t="shared" si="8"/>
        <v>437765.306122449</v>
      </c>
      <c r="J18" s="8"/>
      <c r="M18" s="1"/>
      <c r="N18" s="1"/>
    </row>
    <row r="19" spans="1:14" ht="12.75">
      <c r="A19" s="1" t="s">
        <v>8</v>
      </c>
      <c r="B19" s="6">
        <v>159</v>
      </c>
      <c r="C19" s="7">
        <f t="shared" si="5"/>
        <v>0.002741993895183403</v>
      </c>
      <c r="D19" s="6">
        <v>1131</v>
      </c>
      <c r="E19" s="7">
        <f t="shared" si="6"/>
        <v>0.004152134806710966</v>
      </c>
      <c r="F19" s="20">
        <v>1057325000</v>
      </c>
      <c r="G19" s="7">
        <f t="shared" si="7"/>
        <v>0.009885322827870047</v>
      </c>
      <c r="H19" s="20">
        <f t="shared" si="8"/>
        <v>934858.5322723254</v>
      </c>
      <c r="J19" s="8"/>
      <c r="M19" s="1"/>
      <c r="N19" s="1"/>
    </row>
    <row r="20" spans="1:14" ht="12.75">
      <c r="A20" s="1" t="s">
        <v>9</v>
      </c>
      <c r="B20" s="6">
        <v>5279</v>
      </c>
      <c r="C20" s="7">
        <f t="shared" si="5"/>
        <v>0.09103764636901375</v>
      </c>
      <c r="D20" s="6">
        <v>73428</v>
      </c>
      <c r="E20" s="7">
        <f t="shared" si="6"/>
        <v>0.2695693674510812</v>
      </c>
      <c r="F20" s="20">
        <v>60856590289</v>
      </c>
      <c r="G20" s="7">
        <f t="shared" si="7"/>
        <v>0.5689707906369247</v>
      </c>
      <c r="H20" s="20">
        <f t="shared" si="8"/>
        <v>828792.6988206134</v>
      </c>
      <c r="J20" s="8"/>
      <c r="M20" s="1"/>
      <c r="N20" s="1"/>
    </row>
    <row r="21" spans="1:14" ht="12.75">
      <c r="A21" s="1" t="s">
        <v>10</v>
      </c>
      <c r="B21" s="6">
        <v>13</v>
      </c>
      <c r="C21" s="7">
        <f t="shared" si="5"/>
        <v>0.00022418818010933484</v>
      </c>
      <c r="D21" s="6">
        <v>15</v>
      </c>
      <c r="E21" s="7">
        <f t="shared" si="6"/>
        <v>5.506810088476082E-05</v>
      </c>
      <c r="F21" s="20">
        <v>219060000</v>
      </c>
      <c r="G21" s="7">
        <f t="shared" si="7"/>
        <v>0.002048073032107642</v>
      </c>
      <c r="H21" s="20">
        <f t="shared" si="8"/>
        <v>14604000</v>
      </c>
      <c r="J21" s="8"/>
      <c r="M21" s="1"/>
      <c r="N21" s="1"/>
    </row>
    <row r="22" spans="1:14" ht="12.75">
      <c r="A22" s="1" t="s">
        <v>11</v>
      </c>
      <c r="B22" s="6">
        <v>138</v>
      </c>
      <c r="C22" s="7">
        <f t="shared" si="5"/>
        <v>0.0023798437580837086</v>
      </c>
      <c r="D22" s="6">
        <v>959</v>
      </c>
      <c r="E22" s="7">
        <f t="shared" si="6"/>
        <v>0.0035206872498990418</v>
      </c>
      <c r="F22" s="20">
        <v>961999000</v>
      </c>
      <c r="G22" s="7">
        <f t="shared" si="7"/>
        <v>0.008994084765883864</v>
      </c>
      <c r="H22" s="20">
        <f t="shared" si="8"/>
        <v>1003127.2158498436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57987</v>
      </c>
      <c r="C24" s="11">
        <f t="shared" si="9"/>
        <v>1.0000000000000002</v>
      </c>
      <c r="D24" s="10">
        <f t="shared" si="9"/>
        <v>272390</v>
      </c>
      <c r="E24" s="11">
        <f t="shared" si="9"/>
        <v>1</v>
      </c>
      <c r="F24" s="21">
        <f t="shared" si="9"/>
        <v>106959076442</v>
      </c>
      <c r="G24" s="11">
        <f t="shared" si="9"/>
        <v>0.9999999999999999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94881</v>
      </c>
      <c r="C27" s="7">
        <f>B27/B$35</f>
        <v>0.8706196492966664</v>
      </c>
      <c r="D27" s="6">
        <v>467302</v>
      </c>
      <c r="E27" s="7">
        <f>D27/D$35</f>
        <v>0.6247436463054319</v>
      </c>
      <c r="F27" s="20">
        <v>130108184491</v>
      </c>
      <c r="G27" s="7">
        <f>F27/F$35</f>
        <v>0.24267929365749058</v>
      </c>
      <c r="H27" s="20">
        <f aca="true" t="shared" si="10" ref="H27:H33">IF(D27=0,"-",+F27/D27)</f>
        <v>278424.1978228212</v>
      </c>
      <c r="J27" s="8"/>
    </row>
    <row r="28" spans="1:10" ht="12.75">
      <c r="A28" s="1" t="s">
        <v>6</v>
      </c>
      <c r="B28" s="6">
        <v>1107</v>
      </c>
      <c r="C28" s="7">
        <f aca="true" t="shared" si="11" ref="C28:C33">B28/B$35</f>
        <v>0.010157733916921298</v>
      </c>
      <c r="D28" s="6">
        <v>3022</v>
      </c>
      <c r="E28" s="7">
        <f aca="true" t="shared" si="12" ref="E28:E33">D28/D$35</f>
        <v>0.00404016096471878</v>
      </c>
      <c r="F28" s="20">
        <v>2974167743</v>
      </c>
      <c r="G28" s="7">
        <f aca="true" t="shared" si="13" ref="G28:G33">F28/F$35</f>
        <v>0.005547452144642446</v>
      </c>
      <c r="H28" s="20">
        <f t="shared" si="10"/>
        <v>984171.9864328259</v>
      </c>
      <c r="J28" s="8"/>
    </row>
    <row r="29" spans="1:10" ht="12.75">
      <c r="A29" s="1" t="s">
        <v>7</v>
      </c>
      <c r="B29" s="6">
        <v>153</v>
      </c>
      <c r="C29" s="7">
        <f t="shared" si="11"/>
        <v>0.0014039144438021307</v>
      </c>
      <c r="D29" s="6">
        <v>311</v>
      </c>
      <c r="E29" s="7">
        <f t="shared" si="12"/>
        <v>0.0004157809596384978</v>
      </c>
      <c r="F29" s="20">
        <v>741740657</v>
      </c>
      <c r="G29" s="7">
        <f t="shared" si="13"/>
        <v>0.0013835032701594151</v>
      </c>
      <c r="H29" s="20">
        <f t="shared" si="10"/>
        <v>2385018.189710611</v>
      </c>
      <c r="J29" s="8"/>
    </row>
    <row r="30" spans="1:10" ht="12.75">
      <c r="A30" s="1" t="s">
        <v>8</v>
      </c>
      <c r="B30" s="6">
        <v>304</v>
      </c>
      <c r="C30" s="7">
        <f t="shared" si="11"/>
        <v>0.0027894770648094623</v>
      </c>
      <c r="D30" s="6">
        <v>3062</v>
      </c>
      <c r="E30" s="7">
        <f t="shared" si="12"/>
        <v>0.004093637615476143</v>
      </c>
      <c r="F30" s="20">
        <v>4058531000</v>
      </c>
      <c r="G30" s="7">
        <f t="shared" si="13"/>
        <v>0.007570019059294145</v>
      </c>
      <c r="H30" s="20">
        <f t="shared" si="10"/>
        <v>1325451.0124101895</v>
      </c>
      <c r="J30" s="8"/>
    </row>
    <row r="31" spans="1:10" ht="12.75">
      <c r="A31" s="1" t="s">
        <v>9</v>
      </c>
      <c r="B31" s="6">
        <v>10884</v>
      </c>
      <c r="C31" s="7">
        <f t="shared" si="11"/>
        <v>0.09987061964929667</v>
      </c>
      <c r="D31" s="6">
        <v>267151</v>
      </c>
      <c r="E31" s="7">
        <f t="shared" si="12"/>
        <v>0.3571585181620075</v>
      </c>
      <c r="F31" s="20">
        <v>371663316949</v>
      </c>
      <c r="G31" s="7">
        <f t="shared" si="13"/>
        <v>0.6932307263254637</v>
      </c>
      <c r="H31" s="20">
        <f t="shared" si="10"/>
        <v>1391210.6522116705</v>
      </c>
      <c r="J31" s="8"/>
    </row>
    <row r="32" spans="1:10" ht="12.75">
      <c r="A32" s="1" t="s">
        <v>10</v>
      </c>
      <c r="B32" s="6">
        <v>923</v>
      </c>
      <c r="C32" s="7">
        <f t="shared" si="11"/>
        <v>0.008469366219799782</v>
      </c>
      <c r="D32" s="6">
        <v>1709</v>
      </c>
      <c r="E32" s="7">
        <f t="shared" si="12"/>
        <v>0.002284789903608337</v>
      </c>
      <c r="F32" s="20">
        <v>18737062000</v>
      </c>
      <c r="G32" s="7">
        <f t="shared" si="13"/>
        <v>0.03494858520365523</v>
      </c>
      <c r="H32" s="20">
        <f t="shared" si="10"/>
        <v>10963757.753071971</v>
      </c>
      <c r="J32" s="8"/>
    </row>
    <row r="33" spans="1:10" ht="12.75">
      <c r="A33" s="1" t="s">
        <v>11</v>
      </c>
      <c r="B33" s="6">
        <v>729</v>
      </c>
      <c r="C33" s="7">
        <f t="shared" si="11"/>
        <v>0.00668923940870427</v>
      </c>
      <c r="D33" s="6">
        <v>5433</v>
      </c>
      <c r="E33" s="7">
        <f t="shared" si="12"/>
        <v>0.007263466089118839</v>
      </c>
      <c r="F33" s="20">
        <v>7849200819</v>
      </c>
      <c r="G33" s="7">
        <f t="shared" si="13"/>
        <v>0.014640420339294491</v>
      </c>
      <c r="H33" s="20">
        <f t="shared" si="10"/>
        <v>1444726.8210933185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108981</v>
      </c>
      <c r="C35" s="11">
        <f t="shared" si="14"/>
        <v>1</v>
      </c>
      <c r="D35" s="10">
        <f t="shared" si="14"/>
        <v>747990</v>
      </c>
      <c r="E35" s="11">
        <f t="shared" si="14"/>
        <v>1</v>
      </c>
      <c r="F35" s="21">
        <f t="shared" si="14"/>
        <v>536132203659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85794</v>
      </c>
      <c r="C38" s="7">
        <f aca="true" t="shared" si="15" ref="C38:C44">B38/B$46</f>
        <v>0.8806248973558877</v>
      </c>
      <c r="D38" s="6">
        <v>352263</v>
      </c>
      <c r="E38" s="7">
        <f aca="true" t="shared" si="16" ref="E38:E44">D38/D$46</f>
        <v>0.7845029363490391</v>
      </c>
      <c r="F38" s="20">
        <v>75740175813</v>
      </c>
      <c r="G38" s="7">
        <f aca="true" t="shared" si="17" ref="G38:G44">F38/F$46</f>
        <v>0.27367965970551394</v>
      </c>
      <c r="H38" s="20">
        <f aca="true" t="shared" si="18" ref="H38:H44">IF(D38=0,"-",+F38/D38)</f>
        <v>215010.30710860918</v>
      </c>
      <c r="J38" s="8"/>
      <c r="N38" s="1"/>
    </row>
    <row r="39" spans="1:14" ht="12.75">
      <c r="A39" s="1" t="s">
        <v>6</v>
      </c>
      <c r="B39" s="6">
        <v>1049</v>
      </c>
      <c r="C39" s="7">
        <f t="shared" si="15"/>
        <v>0.010767367383806865</v>
      </c>
      <c r="D39" s="6">
        <v>2587</v>
      </c>
      <c r="E39" s="7">
        <f t="shared" si="16"/>
        <v>0.0057613461996717345</v>
      </c>
      <c r="F39" s="20">
        <v>2451507269</v>
      </c>
      <c r="G39" s="7">
        <f t="shared" si="17"/>
        <v>0.008858279875161792</v>
      </c>
      <c r="H39" s="20">
        <f t="shared" si="18"/>
        <v>947625.5388480866</v>
      </c>
      <c r="J39" s="8"/>
      <c r="N39" s="1"/>
    </row>
    <row r="40" spans="1:14" ht="12.75">
      <c r="A40" s="1" t="s">
        <v>7</v>
      </c>
      <c r="B40" s="6">
        <v>151</v>
      </c>
      <c r="C40" s="7">
        <f t="shared" si="15"/>
        <v>0.0015499260962391196</v>
      </c>
      <c r="D40" s="6">
        <v>252</v>
      </c>
      <c r="E40" s="7">
        <f t="shared" si="16"/>
        <v>0.0005612134682324225</v>
      </c>
      <c r="F40" s="20">
        <v>603630657</v>
      </c>
      <c r="G40" s="7">
        <f t="shared" si="17"/>
        <v>0.002181159880107127</v>
      </c>
      <c r="H40" s="20">
        <f t="shared" si="18"/>
        <v>2395359.75</v>
      </c>
      <c r="J40" s="8"/>
      <c r="N40" s="1"/>
    </row>
    <row r="41" spans="1:14" ht="12.75">
      <c r="A41" s="1" t="s">
        <v>8</v>
      </c>
      <c r="B41" s="6">
        <v>279</v>
      </c>
      <c r="C41" s="7">
        <f t="shared" si="15"/>
        <v>0.0028637707341106914</v>
      </c>
      <c r="D41" s="6">
        <v>2165</v>
      </c>
      <c r="E41" s="7">
        <f t="shared" si="16"/>
        <v>0.004821536344139662</v>
      </c>
      <c r="F41" s="20">
        <v>3492702000</v>
      </c>
      <c r="G41" s="7">
        <f t="shared" si="17"/>
        <v>0.012620534406637872</v>
      </c>
      <c r="H41" s="20">
        <f t="shared" si="18"/>
        <v>1613257.2748267897</v>
      </c>
      <c r="J41" s="8"/>
      <c r="N41" s="1"/>
    </row>
    <row r="42" spans="1:14" ht="12.75">
      <c r="A42" s="1" t="s">
        <v>9</v>
      </c>
      <c r="B42" s="6">
        <v>8639</v>
      </c>
      <c r="C42" s="7">
        <f t="shared" si="15"/>
        <v>0.08867424864509772</v>
      </c>
      <c r="D42" s="6">
        <v>88080</v>
      </c>
      <c r="E42" s="7">
        <f t="shared" si="16"/>
        <v>0.1961574693726658</v>
      </c>
      <c r="F42" s="20">
        <v>176025541974</v>
      </c>
      <c r="G42" s="7">
        <f t="shared" si="17"/>
        <v>0.6360509453511768</v>
      </c>
      <c r="H42" s="20">
        <f t="shared" si="18"/>
        <v>1998473.455653951</v>
      </c>
      <c r="J42" s="8"/>
      <c r="N42" s="1"/>
    </row>
    <row r="43" spans="1:14" ht="12.75">
      <c r="A43" s="1" t="s">
        <v>10</v>
      </c>
      <c r="B43" s="6">
        <v>898</v>
      </c>
      <c r="C43" s="7">
        <f t="shared" si="15"/>
        <v>0.009217441287567745</v>
      </c>
      <c r="D43" s="6">
        <v>1300</v>
      </c>
      <c r="E43" s="7">
        <f t="shared" si="16"/>
        <v>0.002895148844056148</v>
      </c>
      <c r="F43" s="20">
        <v>14404488000</v>
      </c>
      <c r="G43" s="7">
        <f t="shared" si="17"/>
        <v>0.052049197559368744</v>
      </c>
      <c r="H43" s="20">
        <f t="shared" si="18"/>
        <v>11080375.384615384</v>
      </c>
      <c r="J43" s="8"/>
      <c r="N43" s="1"/>
    </row>
    <row r="44" spans="1:14" ht="12.75">
      <c r="A44" s="1" t="s">
        <v>11</v>
      </c>
      <c r="B44" s="6">
        <v>614</v>
      </c>
      <c r="C44" s="7">
        <f t="shared" si="15"/>
        <v>0.006302348497290195</v>
      </c>
      <c r="D44" s="6">
        <v>2380</v>
      </c>
      <c r="E44" s="7">
        <f t="shared" si="16"/>
        <v>0.005300349422195102</v>
      </c>
      <c r="F44" s="20">
        <v>4029506131</v>
      </c>
      <c r="G44" s="7">
        <f t="shared" si="17"/>
        <v>0.014560223222033757</v>
      </c>
      <c r="H44" s="20">
        <f t="shared" si="18"/>
        <v>1693069.8029411766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97424</v>
      </c>
      <c r="C46" s="11">
        <f t="shared" si="19"/>
        <v>1.0000000000000002</v>
      </c>
      <c r="D46" s="10">
        <f t="shared" si="19"/>
        <v>449027</v>
      </c>
      <c r="E46" s="11">
        <f t="shared" si="19"/>
        <v>1</v>
      </c>
      <c r="F46" s="10">
        <f t="shared" si="19"/>
        <v>276747551844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71525</v>
      </c>
      <c r="C49" s="7">
        <f aca="true" t="shared" si="20" ref="C49:C55">B49/B$57</f>
        <v>0.8594585501255693</v>
      </c>
      <c r="D49" s="6">
        <v>115039</v>
      </c>
      <c r="E49" s="7">
        <f aca="true" t="shared" si="21" ref="E49:E55">D49/D$57</f>
        <v>0.38479343597702725</v>
      </c>
      <c r="F49" s="20">
        <v>54368008678</v>
      </c>
      <c r="G49" s="7">
        <f aca="true" t="shared" si="22" ref="G49:G55">F49/F$57</f>
        <v>0.2096037999841899</v>
      </c>
      <c r="H49" s="20">
        <f aca="true" t="shared" si="23" ref="H49:H55">IF(D49=0,"-",+F49/D49)</f>
        <v>472605.0181069029</v>
      </c>
      <c r="J49" s="8"/>
      <c r="N49" s="1"/>
    </row>
    <row r="50" spans="1:14" ht="12.75">
      <c r="A50" s="1" t="s">
        <v>6</v>
      </c>
      <c r="B50" s="6">
        <v>339</v>
      </c>
      <c r="C50" s="7">
        <f t="shared" si="20"/>
        <v>0.00407349106595691</v>
      </c>
      <c r="D50" s="6">
        <v>435</v>
      </c>
      <c r="E50" s="7">
        <f t="shared" si="21"/>
        <v>0.0014550295521519386</v>
      </c>
      <c r="F50" s="20">
        <v>522660474</v>
      </c>
      <c r="G50" s="7">
        <f t="shared" si="22"/>
        <v>0.0020150015443966027</v>
      </c>
      <c r="H50" s="20">
        <f t="shared" si="23"/>
        <v>1201518.3310344827</v>
      </c>
      <c r="J50" s="8"/>
      <c r="N50" s="1"/>
    </row>
    <row r="51" spans="1:14" ht="12.75">
      <c r="A51" s="1" t="s">
        <v>7</v>
      </c>
      <c r="B51" s="6">
        <v>18</v>
      </c>
      <c r="C51" s="7">
        <f t="shared" si="20"/>
        <v>0.0002162915610242607</v>
      </c>
      <c r="D51" s="6">
        <v>59</v>
      </c>
      <c r="E51" s="7">
        <f t="shared" si="21"/>
        <v>0.0001973488358091135</v>
      </c>
      <c r="F51" s="20">
        <v>138110000</v>
      </c>
      <c r="G51" s="7">
        <f t="shared" si="22"/>
        <v>0.0005324524756326126</v>
      </c>
      <c r="H51" s="20">
        <f t="shared" si="23"/>
        <v>2340847.4576271186</v>
      </c>
      <c r="J51" s="8"/>
      <c r="N51" s="1"/>
    </row>
    <row r="52" spans="1:14" ht="12.75">
      <c r="A52" s="1" t="s">
        <v>8</v>
      </c>
      <c r="B52" s="6">
        <v>238</v>
      </c>
      <c r="C52" s="7">
        <f t="shared" si="20"/>
        <v>0.0028598550846541137</v>
      </c>
      <c r="D52" s="6">
        <v>897</v>
      </c>
      <c r="E52" s="7">
        <f t="shared" si="21"/>
        <v>0.003000371283402963</v>
      </c>
      <c r="F52" s="20">
        <v>565829000</v>
      </c>
      <c r="G52" s="7">
        <f t="shared" si="22"/>
        <v>0.0021814282226828297</v>
      </c>
      <c r="H52" s="20">
        <f t="shared" si="23"/>
        <v>630801.5607580825</v>
      </c>
      <c r="J52" s="8"/>
      <c r="N52" s="1"/>
    </row>
    <row r="53" spans="1:14" ht="12.75">
      <c r="A53" s="1" t="s">
        <v>9</v>
      </c>
      <c r="B53" s="6">
        <v>10201</v>
      </c>
      <c r="C53" s="7">
        <f t="shared" si="20"/>
        <v>0.12257723411158242</v>
      </c>
      <c r="D53" s="6">
        <v>179071</v>
      </c>
      <c r="E53" s="7">
        <f t="shared" si="21"/>
        <v>0.5989737860537926</v>
      </c>
      <c r="F53" s="20">
        <v>195637774975</v>
      </c>
      <c r="G53" s="7">
        <f t="shared" si="22"/>
        <v>0.7542380538172091</v>
      </c>
      <c r="H53" s="20">
        <f t="shared" si="23"/>
        <v>1092515.1195615148</v>
      </c>
      <c r="J53" s="8"/>
      <c r="N53" s="1"/>
    </row>
    <row r="54" spans="1:14" ht="12.75">
      <c r="A54" s="1" t="s">
        <v>10</v>
      </c>
      <c r="B54" s="6">
        <v>342</v>
      </c>
      <c r="C54" s="7">
        <f t="shared" si="20"/>
        <v>0.0041095396594609535</v>
      </c>
      <c r="D54" s="6">
        <v>409</v>
      </c>
      <c r="E54" s="7">
        <f t="shared" si="21"/>
        <v>0.001368062268575041</v>
      </c>
      <c r="F54" s="20">
        <v>4332574000</v>
      </c>
      <c r="G54" s="7">
        <f t="shared" si="22"/>
        <v>0.01670327819970669</v>
      </c>
      <c r="H54" s="20">
        <f t="shared" si="23"/>
        <v>10593090.464547677</v>
      </c>
      <c r="J54" s="8"/>
      <c r="N54" s="1"/>
    </row>
    <row r="55" spans="1:14" ht="12.75">
      <c r="A55" s="1" t="s">
        <v>11</v>
      </c>
      <c r="B55" s="6">
        <v>558</v>
      </c>
      <c r="C55" s="7">
        <f t="shared" si="20"/>
        <v>0.006705038391752082</v>
      </c>
      <c r="D55" s="6">
        <v>3053</v>
      </c>
      <c r="E55" s="7">
        <f t="shared" si="21"/>
        <v>0.010211966029241076</v>
      </c>
      <c r="F55" s="20">
        <v>3819694688</v>
      </c>
      <c r="G55" s="7">
        <f t="shared" si="22"/>
        <v>0.014725985756182319</v>
      </c>
      <c r="H55" s="20">
        <f t="shared" si="23"/>
        <v>1251128.2961021946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83221</v>
      </c>
      <c r="C57" s="11">
        <f t="shared" si="24"/>
        <v>0.9999999999999999</v>
      </c>
      <c r="D57" s="10">
        <f t="shared" si="24"/>
        <v>298963</v>
      </c>
      <c r="E57" s="11">
        <f t="shared" si="24"/>
        <v>1</v>
      </c>
      <c r="F57" s="10">
        <f t="shared" si="24"/>
        <v>259384651815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Lluff</cp:lastModifiedBy>
  <cp:lastPrinted>2001-02-08T21:22:29Z</cp:lastPrinted>
  <dcterms:created xsi:type="dcterms:W3CDTF">2000-09-06T18:30:25Z</dcterms:created>
  <dcterms:modified xsi:type="dcterms:W3CDTF">2008-04-07T18:24:08Z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